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66ff3c39275c40ea/KA/Budget/2023-24/"/>
    </mc:Choice>
  </mc:AlternateContent>
  <xr:revisionPtr revIDLastSave="5" documentId="11_06DA267F24CFDAA46E6F588CB935E5EA5D1E09AD" xr6:coauthVersionLast="47" xr6:coauthVersionMax="47" xr10:uidLastSave="{0FDDD3F2-3C7A-4216-9544-6331B969BCA3}"/>
  <bookViews>
    <workbookView xWindow="-120" yWindow="-120" windowWidth="29040" windowHeight="15720" activeTab="1" xr2:uid="{00000000-000D-0000-FFFF-FFFF00000000}"/>
  </bookViews>
  <sheets>
    <sheet name="Left Side" sheetId="2" r:id="rId1"/>
    <sheet name="Right Side" sheetId="3" r:id="rId2"/>
  </sheets>
  <definedNames>
    <definedName name="ECP_ProjRevenue_2020">'Right Side'!$D$12</definedName>
    <definedName name="_xlnm.Print_Area" localSheetId="0">'Left Side'!$A$1:$F$48</definedName>
    <definedName name="_xlnm.Print_Area" localSheetId="1">'Right Side'!$A$1:$F$27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F19" i="2" l="1"/>
  <c r="B46" i="2"/>
  <c r="B19" i="2"/>
  <c r="F40" i="2" l="1"/>
  <c r="D40" i="2"/>
  <c r="B40" i="2"/>
  <c r="F21" i="2"/>
  <c r="B21" i="2"/>
  <c r="D11" i="2"/>
  <c r="F11" i="2"/>
  <c r="B11" i="2"/>
  <c r="F42" i="2" l="1"/>
  <c r="B42" i="2"/>
  <c r="B23" i="3"/>
  <c r="D19" i="2"/>
  <c r="D21" i="2" s="1"/>
  <c r="D42" i="2" s="1"/>
  <c r="F23" i="3"/>
  <c r="F44" i="2" s="1"/>
  <c r="D23" i="3"/>
  <c r="A3" i="3"/>
  <c r="F46" i="2" l="1"/>
  <c r="D46" i="2"/>
</calcChain>
</file>

<file path=xl/sharedStrings.xml><?xml version="1.0" encoding="utf-8"?>
<sst xmlns="http://schemas.openxmlformats.org/spreadsheetml/2006/main" count="64" uniqueCount="56">
  <si>
    <t>CONGREGATION KOL AMI</t>
  </si>
  <si>
    <t>SUMMARY OF PROPOSED REVENUE BUDGET</t>
  </si>
  <si>
    <t>Membership Dues</t>
  </si>
  <si>
    <t xml:space="preserve"> </t>
  </si>
  <si>
    <t>Total Early Childhood Program</t>
  </si>
  <si>
    <t>Revenue From Other Sources:</t>
  </si>
  <si>
    <t>Investment Income</t>
  </si>
  <si>
    <t>High Holiday Guest Tickets</t>
  </si>
  <si>
    <t>Bar/Bat Mitzvah Fees</t>
  </si>
  <si>
    <t>Fund Raising</t>
  </si>
  <si>
    <t xml:space="preserve">    Annual Fund</t>
  </si>
  <si>
    <t xml:space="preserve">    Kol Ami Fund</t>
  </si>
  <si>
    <t>Other Income</t>
  </si>
  <si>
    <t xml:space="preserve">Japanese School </t>
  </si>
  <si>
    <t>Income from Catering</t>
  </si>
  <si>
    <t>Yahrzeit Memorial Plaques</t>
  </si>
  <si>
    <t>Memorial Book</t>
  </si>
  <si>
    <t>Safety and Security Fee</t>
  </si>
  <si>
    <t>TOTAL REVENUE</t>
  </si>
  <si>
    <t>TOTAL EXPENSES</t>
  </si>
  <si>
    <t>NET SURPLUS</t>
  </si>
  <si>
    <t>SUMMARY OF PROPOSED EXPENSE BUDGET</t>
  </si>
  <si>
    <t>Administration</t>
  </si>
  <si>
    <t>Adult Education</t>
  </si>
  <si>
    <t>Building Maintenance</t>
  </si>
  <si>
    <t>Connection</t>
  </si>
  <si>
    <t>ECP Summer Program</t>
  </si>
  <si>
    <t>Membership/New Members</t>
  </si>
  <si>
    <t>Worship Salaries</t>
  </si>
  <si>
    <t>Rabbinic Search Committees</t>
  </si>
  <si>
    <t>URJ Dues</t>
  </si>
  <si>
    <t>Religious School Tuition</t>
  </si>
  <si>
    <t>Early Childhood Program Tuition</t>
  </si>
  <si>
    <t>Advertising</t>
  </si>
  <si>
    <t>Other Fees for Use of Facilities</t>
  </si>
  <si>
    <t>Transfers from Funds</t>
  </si>
  <si>
    <t>Revenue from Dues:</t>
  </si>
  <si>
    <t>REVENUE FROM DUES</t>
  </si>
  <si>
    <t>REVENUE FROM TUITION</t>
  </si>
  <si>
    <t>Revenue from Tuition:</t>
  </si>
  <si>
    <t>REVENUE FROM OTHER SOURCES</t>
  </si>
  <si>
    <t>Early Childhood Program - After School Clubs</t>
  </si>
  <si>
    <t>Early Childhood Program - Summer Camp</t>
  </si>
  <si>
    <t>EXPENSES</t>
  </si>
  <si>
    <t>Bar/Bat Mitzvah Expenses</t>
  </si>
  <si>
    <t>Religious School</t>
  </si>
  <si>
    <t>Youth Activities</t>
  </si>
  <si>
    <t>Total Expenditures</t>
  </si>
  <si>
    <t>2023-2024 Budget</t>
  </si>
  <si>
    <t>Approved 2022-2023 Budget</t>
  </si>
  <si>
    <t>Projected 2022-2023 Results</t>
  </si>
  <si>
    <t>Proposed 2023-2024 Budget</t>
  </si>
  <si>
    <t xml:space="preserve">    Fundraisers/Golf Outing</t>
  </si>
  <si>
    <t>ECP Main Program &amp; Afterschool</t>
  </si>
  <si>
    <t>Worship Expenses</t>
  </si>
  <si>
    <t>* as of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</si>
</sst>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E4F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/>
    <xf numFmtId="164" fontId="2" fillId="0" borderId="0" xfId="2" applyNumberFormat="1" applyFont="1"/>
    <xf numFmtId="164" fontId="2" fillId="0" borderId="0" xfId="2" applyNumberFormat="1" applyFont="1" applyAlignment="1">
      <alignment horizontal="center" wrapText="1"/>
    </xf>
    <xf numFmtId="0" fontId="4" fillId="0" borderId="0" xfId="1" applyFont="1"/>
    <xf numFmtId="5" fontId="4" fillId="0" borderId="0" xfId="1" applyNumberFormat="1" applyFont="1"/>
    <xf numFmtId="165" fontId="4" fillId="0" borderId="0" xfId="1" applyNumberFormat="1" applyFont="1"/>
    <xf numFmtId="5" fontId="4" fillId="0" borderId="0" xfId="2" applyNumberFormat="1" applyFont="1" applyFill="1"/>
    <xf numFmtId="165" fontId="4" fillId="0" borderId="0" xfId="2" applyNumberFormat="1" applyFont="1" applyFill="1"/>
    <xf numFmtId="5" fontId="4" fillId="0" borderId="0" xfId="4" applyNumberFormat="1" applyFont="1" applyFill="1" applyBorder="1"/>
    <xf numFmtId="164" fontId="4" fillId="0" borderId="0" xfId="2" applyNumberFormat="1" applyFont="1"/>
    <xf numFmtId="164" fontId="4" fillId="0" borderId="0" xfId="2" applyNumberFormat="1" applyFont="1" applyFill="1" applyBorder="1"/>
    <xf numFmtId="49" fontId="2" fillId="0" borderId="0" xfId="1" applyNumberFormat="1" applyFont="1" applyAlignment="1">
      <alignment horizontal="left"/>
    </xf>
    <xf numFmtId="164" fontId="4" fillId="0" borderId="0" xfId="2" applyNumberFormat="1" applyFont="1" applyBorder="1" applyAlignment="1">
      <alignment horizontal="left"/>
    </xf>
    <xf numFmtId="165" fontId="4" fillId="0" borderId="0" xfId="4" applyNumberFormat="1" applyFont="1"/>
    <xf numFmtId="166" fontId="4" fillId="0" borderId="0" xfId="1" applyNumberFormat="1" applyFont="1"/>
    <xf numFmtId="166" fontId="4" fillId="0" borderId="0" xfId="4" applyNumberFormat="1" applyFont="1"/>
    <xf numFmtId="164" fontId="4" fillId="0" borderId="0" xfId="2" applyNumberFormat="1" applyFont="1" applyAlignment="1">
      <alignment horizontal="center"/>
    </xf>
    <xf numFmtId="0" fontId="2" fillId="2" borderId="0" xfId="1" applyFont="1" applyFill="1"/>
    <xf numFmtId="164" fontId="2" fillId="2" borderId="0" xfId="2" applyNumberFormat="1" applyFont="1" applyFill="1" applyAlignment="1">
      <alignment horizontal="center" vertical="center" wrapText="1"/>
    </xf>
    <xf numFmtId="0" fontId="2" fillId="2" borderId="1" xfId="1" applyFont="1" applyFill="1" applyBorder="1"/>
    <xf numFmtId="5" fontId="2" fillId="2" borderId="1" xfId="4" applyNumberFormat="1" applyFont="1" applyFill="1" applyBorder="1"/>
    <xf numFmtId="165" fontId="2" fillId="2" borderId="1" xfId="4" applyNumberFormat="1" applyFont="1" applyFill="1" applyBorder="1"/>
    <xf numFmtId="166" fontId="4" fillId="0" borderId="0" xfId="4" applyNumberFormat="1" applyFont="1" applyFill="1"/>
    <xf numFmtId="164" fontId="4" fillId="0" borderId="0" xfId="2" applyNumberFormat="1" applyFont="1" applyFill="1"/>
    <xf numFmtId="37" fontId="4" fillId="0" borderId="0" xfId="0" applyNumberFormat="1" applyFont="1"/>
    <xf numFmtId="37" fontId="4" fillId="0" borderId="0" xfId="2" applyNumberFormat="1" applyFont="1" applyBorder="1"/>
    <xf numFmtId="0" fontId="5" fillId="0" borderId="0" xfId="1" applyFont="1"/>
    <xf numFmtId="164" fontId="2" fillId="2" borderId="0" xfId="2" applyNumberFormat="1" applyFont="1" applyFill="1" applyAlignment="1">
      <alignment horizontal="center" wrapText="1"/>
    </xf>
    <xf numFmtId="0" fontId="2" fillId="2" borderId="2" xfId="1" applyFont="1" applyFill="1" applyBorder="1"/>
    <xf numFmtId="5" fontId="2" fillId="2" borderId="2" xfId="4" applyNumberFormat="1" applyFont="1" applyFill="1" applyBorder="1"/>
    <xf numFmtId="165" fontId="2" fillId="2" borderId="2" xfId="4" applyNumberFormat="1" applyFont="1" applyFill="1" applyBorder="1"/>
    <xf numFmtId="0" fontId="2" fillId="3" borderId="0" xfId="1" applyFont="1" applyFill="1"/>
    <xf numFmtId="37" fontId="4" fillId="3" borderId="0" xfId="0" applyNumberFormat="1" applyFont="1" applyFill="1"/>
    <xf numFmtId="5" fontId="4" fillId="4" borderId="0" xfId="2" applyNumberFormat="1" applyFont="1" applyFill="1"/>
    <xf numFmtId="37" fontId="4" fillId="4" borderId="0" xfId="0" applyNumberFormat="1" applyFont="1" applyFill="1"/>
    <xf numFmtId="49" fontId="4" fillId="0" borderId="0" xfId="1" applyNumberFormat="1" applyFont="1" applyAlignment="1">
      <alignment horizontal="left"/>
    </xf>
    <xf numFmtId="166" fontId="4" fillId="4" borderId="0" xfId="4" applyNumberFormat="1" applyFont="1" applyFill="1"/>
    <xf numFmtId="37" fontId="4" fillId="4" borderId="0" xfId="2" applyNumberFormat="1" applyFont="1" applyFill="1" applyBorder="1"/>
    <xf numFmtId="164" fontId="4" fillId="5" borderId="0" xfId="2" applyNumberFormat="1" applyFont="1" applyFill="1" applyBorder="1" applyAlignment="1">
      <alignment horizontal="left"/>
    </xf>
    <xf numFmtId="37" fontId="4" fillId="5" borderId="0" xfId="2" applyNumberFormat="1" applyFont="1" applyFill="1" applyBorder="1"/>
    <xf numFmtId="165" fontId="4" fillId="5" borderId="0" xfId="4" applyNumberFormat="1" applyFont="1" applyFill="1"/>
    <xf numFmtId="37" fontId="4" fillId="6" borderId="0" xfId="2" applyNumberFormat="1" applyFont="1" applyFill="1" applyBorder="1"/>
    <xf numFmtId="164" fontId="4" fillId="0" borderId="0" xfId="5" applyNumberFormat="1" applyFont="1" applyFill="1"/>
  </cellXfs>
  <cellStyles count="6">
    <cellStyle name="Comma" xfId="5" builtinId="3"/>
    <cellStyle name="Comma 2" xfId="2" xr:uid="{00000000-0005-0000-0000-000000000000}"/>
    <cellStyle name="Currency 2" xfId="4" xr:uid="{00000000-0005-0000-0000-000001000000}"/>
    <cellStyle name="Normal" xfId="0" builtinId="0"/>
    <cellStyle name="Normal 2" xfId="1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D0E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showGridLines="0" zoomScaleNormal="100" workbookViewId="0">
      <selection activeCell="K46" sqref="K46"/>
    </sheetView>
  </sheetViews>
  <sheetFormatPr defaultColWidth="8.85546875" defaultRowHeight="15" x14ac:dyDescent="0.2"/>
  <cols>
    <col min="1" max="1" width="52.28515625" style="4" customWidth="1"/>
    <col min="2" max="2" width="16" style="10" customWidth="1"/>
    <col min="3" max="3" width="1.140625" style="10" customWidth="1"/>
    <col min="4" max="4" width="16" style="10" customWidth="1"/>
    <col min="5" max="5" width="1.140625" style="10" customWidth="1"/>
    <col min="6" max="6" width="16" style="4" customWidth="1"/>
    <col min="7" max="16384" width="8.85546875" style="4"/>
  </cols>
  <sheetData>
    <row r="1" spans="1:6" s="1" customFormat="1" ht="15.75" x14ac:dyDescent="0.25">
      <c r="A1" s="1" t="s">
        <v>0</v>
      </c>
      <c r="B1" s="2"/>
      <c r="C1" s="2"/>
      <c r="D1" s="2"/>
      <c r="E1" s="2"/>
    </row>
    <row r="2" spans="1:6" s="1" customFormat="1" ht="15.75" x14ac:dyDescent="0.25">
      <c r="A2" s="1" t="s">
        <v>1</v>
      </c>
      <c r="B2" s="2"/>
      <c r="C2" s="2"/>
      <c r="D2" s="2"/>
      <c r="E2" s="2"/>
      <c r="F2" s="3"/>
    </row>
    <row r="3" spans="1:6" s="1" customFormat="1" ht="15.75" x14ac:dyDescent="0.25">
      <c r="A3" s="1" t="s">
        <v>48</v>
      </c>
      <c r="B3" s="2"/>
      <c r="C3" s="2"/>
      <c r="D3" s="2"/>
      <c r="E3" s="2"/>
    </row>
    <row r="4" spans="1:6" s="1" customFormat="1" ht="15.75" x14ac:dyDescent="0.25">
      <c r="B4" s="2"/>
      <c r="C4" s="2"/>
      <c r="D4" s="2"/>
      <c r="E4" s="2"/>
    </row>
    <row r="5" spans="1:6" s="1" customFormat="1" ht="47.25" x14ac:dyDescent="0.25">
      <c r="A5" s="18"/>
      <c r="B5" s="19" t="s">
        <v>49</v>
      </c>
      <c r="C5" s="19"/>
      <c r="D5" s="19" t="s">
        <v>50</v>
      </c>
      <c r="E5" s="19"/>
      <c r="F5" s="19" t="s">
        <v>51</v>
      </c>
    </row>
    <row r="6" spans="1:6" x14ac:dyDescent="0.2">
      <c r="B6" s="25"/>
      <c r="C6" s="25"/>
      <c r="D6" s="24"/>
      <c r="E6" s="25"/>
      <c r="F6" s="25"/>
    </row>
    <row r="7" spans="1:6" ht="15.75" x14ac:dyDescent="0.25">
      <c r="A7" s="1" t="s">
        <v>36</v>
      </c>
      <c r="B7" s="25"/>
      <c r="C7" s="25"/>
      <c r="D7" s="24"/>
      <c r="E7" s="25"/>
      <c r="F7" s="25"/>
    </row>
    <row r="8" spans="1:6" x14ac:dyDescent="0.2">
      <c r="A8" s="4" t="s">
        <v>2</v>
      </c>
      <c r="B8" s="7">
        <v>1781106.2</v>
      </c>
      <c r="C8" s="7"/>
      <c r="D8" s="7">
        <v>1810749</v>
      </c>
      <c r="E8" s="7"/>
      <c r="F8" s="34">
        <v>1889563.05</v>
      </c>
    </row>
    <row r="9" spans="1:6" x14ac:dyDescent="0.2">
      <c r="A9" s="4" t="s">
        <v>17</v>
      </c>
      <c r="B9" s="25">
        <v>267750</v>
      </c>
      <c r="C9" s="25"/>
      <c r="D9" s="24">
        <v>268700</v>
      </c>
      <c r="E9" s="25"/>
      <c r="F9" s="35">
        <v>286925</v>
      </c>
    </row>
    <row r="10" spans="1:6" x14ac:dyDescent="0.2">
      <c r="B10" s="25"/>
      <c r="C10" s="25"/>
      <c r="D10" s="24"/>
      <c r="E10" s="25"/>
      <c r="F10" s="25"/>
    </row>
    <row r="11" spans="1:6" ht="15.75" x14ac:dyDescent="0.25">
      <c r="A11" s="32" t="s">
        <v>37</v>
      </c>
      <c r="B11" s="33">
        <f>SUM(B8:B9)</f>
        <v>2048856.2</v>
      </c>
      <c r="C11" s="33"/>
      <c r="D11" s="33">
        <f t="shared" ref="D11" si="0">SUM(D8:D9)</f>
        <v>2079449</v>
      </c>
      <c r="E11" s="33"/>
      <c r="F11" s="33">
        <f t="shared" ref="F11" si="1">SUM(F8:F9)</f>
        <v>2176488.0499999998</v>
      </c>
    </row>
    <row r="12" spans="1:6" x14ac:dyDescent="0.2">
      <c r="B12" s="25"/>
      <c r="C12" s="25"/>
      <c r="D12" s="24"/>
      <c r="E12" s="25"/>
      <c r="F12" s="25"/>
    </row>
    <row r="13" spans="1:6" ht="15.75" x14ac:dyDescent="0.25">
      <c r="A13" s="1" t="s">
        <v>39</v>
      </c>
      <c r="B13" s="25"/>
      <c r="C13" s="25"/>
      <c r="D13" s="24"/>
      <c r="E13" s="25"/>
      <c r="F13" s="25"/>
    </row>
    <row r="14" spans="1:6" x14ac:dyDescent="0.2">
      <c r="A14" s="4" t="s">
        <v>31</v>
      </c>
      <c r="B14" s="43">
        <v>326832</v>
      </c>
      <c r="C14" s="25"/>
      <c r="D14" s="24">
        <v>270818</v>
      </c>
      <c r="E14" s="25"/>
      <c r="F14" s="35">
        <v>322818</v>
      </c>
    </row>
    <row r="15" spans="1:6" x14ac:dyDescent="0.2">
      <c r="B15" s="25" t="s">
        <v>3</v>
      </c>
      <c r="C15" s="25"/>
      <c r="D15" s="24"/>
      <c r="E15" s="25"/>
      <c r="F15" s="35" t="s">
        <v>3</v>
      </c>
    </row>
    <row r="16" spans="1:6" x14ac:dyDescent="0.2">
      <c r="A16" s="4" t="s">
        <v>32</v>
      </c>
      <c r="B16" s="43">
        <v>1629091.25</v>
      </c>
      <c r="C16" s="25"/>
      <c r="D16" s="24">
        <v>1629368</v>
      </c>
      <c r="E16" s="25"/>
      <c r="F16" s="35">
        <v>1394130</v>
      </c>
    </row>
    <row r="17" spans="1:6" x14ac:dyDescent="0.2">
      <c r="A17" s="4" t="s">
        <v>41</v>
      </c>
      <c r="B17" s="25">
        <v>75000</v>
      </c>
      <c r="C17" s="25"/>
      <c r="D17" s="25">
        <v>164630</v>
      </c>
      <c r="E17" s="25"/>
      <c r="F17" s="35">
        <v>150000</v>
      </c>
    </row>
    <row r="18" spans="1:6" x14ac:dyDescent="0.2">
      <c r="A18" s="4" t="s">
        <v>42</v>
      </c>
      <c r="B18" s="25">
        <v>80610</v>
      </c>
      <c r="C18" s="25"/>
      <c r="D18" s="25">
        <v>133401</v>
      </c>
      <c r="E18" s="25"/>
      <c r="F18" s="35">
        <v>85540</v>
      </c>
    </row>
    <row r="19" spans="1:6" x14ac:dyDescent="0.2">
      <c r="A19" s="4" t="s">
        <v>4</v>
      </c>
      <c r="B19" s="25">
        <f>SUM(B16:B18)</f>
        <v>1784701.25</v>
      </c>
      <c r="C19" s="25"/>
      <c r="D19" s="24">
        <f>SUM(D16:D18)</f>
        <v>1927399</v>
      </c>
      <c r="E19" s="25"/>
      <c r="F19" s="35">
        <f>SUM(F16:F18)</f>
        <v>1629670</v>
      </c>
    </row>
    <row r="20" spans="1:6" s="1" customFormat="1" ht="15.75" x14ac:dyDescent="0.25">
      <c r="A20" s="4"/>
      <c r="B20" s="5"/>
      <c r="C20" s="5"/>
      <c r="D20" s="6"/>
      <c r="E20" s="6"/>
      <c r="F20" s="5"/>
    </row>
    <row r="21" spans="1:6" ht="15.75" x14ac:dyDescent="0.25">
      <c r="A21" s="32" t="s">
        <v>38</v>
      </c>
      <c r="B21" s="33">
        <f>SUM(B14,B19)</f>
        <v>2111533.25</v>
      </c>
      <c r="C21" s="33"/>
      <c r="D21" s="33">
        <f>SUM(D14,D19)</f>
        <v>2198217</v>
      </c>
      <c r="E21" s="33"/>
      <c r="F21" s="33">
        <f>SUM(F14,F19)</f>
        <v>1952488</v>
      </c>
    </row>
    <row r="22" spans="1:6" x14ac:dyDescent="0.2">
      <c r="B22" s="5"/>
      <c r="C22" s="5"/>
      <c r="D22" s="6"/>
      <c r="E22" s="6"/>
      <c r="F22" s="5"/>
    </row>
    <row r="23" spans="1:6" ht="15.75" x14ac:dyDescent="0.25">
      <c r="A23" s="1" t="s">
        <v>5</v>
      </c>
      <c r="B23" s="5"/>
      <c r="C23" s="5"/>
      <c r="D23" s="6"/>
      <c r="E23" s="6"/>
      <c r="F23" s="5"/>
    </row>
    <row r="24" spans="1:6" x14ac:dyDescent="0.2">
      <c r="A24" s="4" t="s">
        <v>6</v>
      </c>
      <c r="B24" s="25">
        <v>1000</v>
      </c>
      <c r="C24" s="25"/>
      <c r="D24" s="25">
        <v>37187</v>
      </c>
      <c r="E24" s="25"/>
      <c r="F24" s="35">
        <v>70000</v>
      </c>
    </row>
    <row r="25" spans="1:6" x14ac:dyDescent="0.2">
      <c r="A25" s="4" t="s">
        <v>7</v>
      </c>
      <c r="B25" s="25">
        <v>25000</v>
      </c>
      <c r="C25" s="25"/>
      <c r="D25" s="25">
        <v>21369</v>
      </c>
      <c r="E25" s="25"/>
      <c r="F25" s="35">
        <v>25000</v>
      </c>
    </row>
    <row r="26" spans="1:6" x14ac:dyDescent="0.2">
      <c r="A26" s="4" t="s">
        <v>8</v>
      </c>
      <c r="B26" s="25">
        <v>46500</v>
      </c>
      <c r="C26" s="25"/>
      <c r="D26" s="25">
        <v>48250</v>
      </c>
      <c r="E26" s="25"/>
      <c r="F26" s="35">
        <v>51000</v>
      </c>
    </row>
    <row r="27" spans="1:6" ht="15.75" x14ac:dyDescent="0.25">
      <c r="A27" s="1" t="s">
        <v>9</v>
      </c>
      <c r="B27" s="25" t="s">
        <v>3</v>
      </c>
      <c r="C27" s="25"/>
      <c r="D27" s="25"/>
      <c r="E27" s="25"/>
      <c r="F27" s="35" t="s">
        <v>3</v>
      </c>
    </row>
    <row r="28" spans="1:6" x14ac:dyDescent="0.2">
      <c r="A28" s="4" t="s">
        <v>10</v>
      </c>
      <c r="B28" s="25">
        <v>200000</v>
      </c>
      <c r="C28" s="25"/>
      <c r="D28" s="25">
        <v>129155</v>
      </c>
      <c r="E28" s="25"/>
      <c r="F28" s="35">
        <v>200000</v>
      </c>
    </row>
    <row r="29" spans="1:6" x14ac:dyDescent="0.2">
      <c r="A29" s="4" t="s">
        <v>11</v>
      </c>
      <c r="B29" s="25">
        <v>20000</v>
      </c>
      <c r="C29" s="25"/>
      <c r="D29" s="25">
        <v>36883.5</v>
      </c>
      <c r="E29" s="25"/>
      <c r="F29" s="35">
        <v>30000</v>
      </c>
    </row>
    <row r="30" spans="1:6" x14ac:dyDescent="0.2">
      <c r="A30" s="4" t="s">
        <v>52</v>
      </c>
      <c r="B30" s="25">
        <v>105000</v>
      </c>
      <c r="C30" s="25"/>
      <c r="D30" s="25">
        <f>209059+14041</f>
        <v>223100</v>
      </c>
      <c r="E30" s="25"/>
      <c r="F30" s="35">
        <v>115000</v>
      </c>
    </row>
    <row r="31" spans="1:6" x14ac:dyDescent="0.2">
      <c r="A31" s="4" t="s">
        <v>33</v>
      </c>
      <c r="B31" s="25">
        <v>4000</v>
      </c>
      <c r="C31" s="25"/>
      <c r="D31" s="25">
        <v>1000</v>
      </c>
      <c r="E31" s="25"/>
      <c r="F31" s="35">
        <v>4000</v>
      </c>
    </row>
    <row r="32" spans="1:6" x14ac:dyDescent="0.2">
      <c r="A32" s="4" t="s">
        <v>12</v>
      </c>
      <c r="B32" s="25">
        <v>1000</v>
      </c>
      <c r="C32" s="25"/>
      <c r="D32" s="25">
        <v>31473</v>
      </c>
      <c r="E32" s="25"/>
      <c r="F32" s="35">
        <v>1000</v>
      </c>
    </row>
    <row r="33" spans="1:6" x14ac:dyDescent="0.2">
      <c r="A33" s="4" t="s">
        <v>34</v>
      </c>
      <c r="B33" s="25">
        <v>115000</v>
      </c>
      <c r="C33" s="25"/>
      <c r="D33" s="25">
        <v>140000</v>
      </c>
      <c r="E33" s="25"/>
      <c r="F33" s="35">
        <v>150000</v>
      </c>
    </row>
    <row r="34" spans="1:6" x14ac:dyDescent="0.2">
      <c r="A34" s="4" t="s">
        <v>13</v>
      </c>
      <c r="B34" s="25">
        <v>146000</v>
      </c>
      <c r="C34" s="25"/>
      <c r="D34" s="25">
        <v>146000</v>
      </c>
      <c r="E34" s="25"/>
      <c r="F34" s="35">
        <v>146000</v>
      </c>
    </row>
    <row r="35" spans="1:6" x14ac:dyDescent="0.2">
      <c r="A35" s="4" t="s">
        <v>14</v>
      </c>
      <c r="B35" s="25">
        <v>8500</v>
      </c>
      <c r="C35" s="25"/>
      <c r="D35" s="25">
        <v>2360</v>
      </c>
      <c r="E35" s="25"/>
      <c r="F35" s="35">
        <v>5000</v>
      </c>
    </row>
    <row r="36" spans="1:6" x14ac:dyDescent="0.2">
      <c r="A36" s="4" t="s">
        <v>15</v>
      </c>
      <c r="B36" s="25">
        <v>5000</v>
      </c>
      <c r="C36" s="25"/>
      <c r="D36" s="25">
        <v>1000</v>
      </c>
      <c r="E36" s="25"/>
      <c r="F36" s="35">
        <v>5000</v>
      </c>
    </row>
    <row r="37" spans="1:6" x14ac:dyDescent="0.2">
      <c r="A37" s="4" t="s">
        <v>16</v>
      </c>
      <c r="B37" s="25">
        <v>2000</v>
      </c>
      <c r="C37" s="25"/>
      <c r="D37" s="25">
        <v>5216</v>
      </c>
      <c r="E37" s="25"/>
      <c r="F37" s="35">
        <v>3000</v>
      </c>
    </row>
    <row r="38" spans="1:6" s="1" customFormat="1" ht="15.75" x14ac:dyDescent="0.25">
      <c r="A38" s="4" t="s">
        <v>35</v>
      </c>
      <c r="B38" s="25">
        <v>17500</v>
      </c>
      <c r="C38" s="25"/>
      <c r="D38" s="24">
        <v>17500</v>
      </c>
      <c r="E38" s="25"/>
      <c r="F38" s="35">
        <v>35000</v>
      </c>
    </row>
    <row r="39" spans="1:6" s="1" customFormat="1" ht="15.75" x14ac:dyDescent="0.25">
      <c r="A39" s="4"/>
      <c r="B39" s="5"/>
      <c r="C39" s="5"/>
      <c r="D39" s="5"/>
      <c r="E39" s="5"/>
      <c r="F39" s="5"/>
    </row>
    <row r="40" spans="1:6" ht="15.75" x14ac:dyDescent="0.25">
      <c r="A40" s="32" t="s">
        <v>40</v>
      </c>
      <c r="B40" s="33">
        <f>SUM(B24:B38)</f>
        <v>696500</v>
      </c>
      <c r="C40" s="33"/>
      <c r="D40" s="33">
        <f>SUM(D24:D38)</f>
        <v>840493.5</v>
      </c>
      <c r="E40" s="33"/>
      <c r="F40" s="33">
        <f>SUM(F24:F38)</f>
        <v>840000</v>
      </c>
    </row>
    <row r="41" spans="1:6" x14ac:dyDescent="0.2">
      <c r="B41" s="5"/>
      <c r="C41" s="5"/>
      <c r="D41" s="6"/>
      <c r="E41" s="6"/>
      <c r="F41" s="5"/>
    </row>
    <row r="42" spans="1:6" ht="16.5" thickBot="1" x14ac:dyDescent="0.3">
      <c r="A42" s="20" t="s">
        <v>18</v>
      </c>
      <c r="B42" s="21">
        <f>SUM(B11,B21,B40)</f>
        <v>4856889.45</v>
      </c>
      <c r="C42" s="21"/>
      <c r="D42" s="21">
        <f t="shared" ref="D42" si="2">SUM(D11,D21,D40)</f>
        <v>5118159.5</v>
      </c>
      <c r="E42" s="21"/>
      <c r="F42" s="21">
        <f t="shared" ref="F42" si="3">SUM(F11,F21,F40)</f>
        <v>4968976.05</v>
      </c>
    </row>
    <row r="43" spans="1:6" ht="6" customHeight="1" thickTop="1" x14ac:dyDescent="0.25">
      <c r="A43" s="1"/>
      <c r="B43" s="5"/>
      <c r="C43" s="5"/>
      <c r="D43" s="6"/>
      <c r="E43" s="6"/>
      <c r="F43" s="5"/>
    </row>
    <row r="44" spans="1:6" ht="16.5" thickBot="1" x14ac:dyDescent="0.3">
      <c r="A44" s="20" t="s">
        <v>19</v>
      </c>
      <c r="B44" s="21">
        <v>4741802</v>
      </c>
      <c r="C44" s="21"/>
      <c r="D44" s="21">
        <v>5005301</v>
      </c>
      <c r="E44" s="22"/>
      <c r="F44" s="21">
        <f>'Right Side'!F23</f>
        <v>4958020.6478982056</v>
      </c>
    </row>
    <row r="45" spans="1:6" ht="6" customHeight="1" thickTop="1" x14ac:dyDescent="0.2">
      <c r="B45" s="9"/>
      <c r="C45" s="7"/>
      <c r="D45" s="8"/>
      <c r="E45" s="8"/>
      <c r="F45" s="9"/>
    </row>
    <row r="46" spans="1:6" ht="15.75" x14ac:dyDescent="0.25">
      <c r="A46" s="29" t="s">
        <v>20</v>
      </c>
      <c r="B46" s="30">
        <f>B42-B44</f>
        <v>115087.45000000019</v>
      </c>
      <c r="C46" s="30"/>
      <c r="D46" s="30">
        <f>+D42-D44</f>
        <v>112858.5</v>
      </c>
      <c r="E46" s="31"/>
      <c r="F46" s="30">
        <f>+F42-F44</f>
        <v>10955.402101794258</v>
      </c>
    </row>
    <row r="47" spans="1:6" ht="15.75" x14ac:dyDescent="0.25">
      <c r="A47" s="1"/>
      <c r="D47" s="2"/>
      <c r="E47" s="2"/>
      <c r="F47" s="11"/>
    </row>
    <row r="48" spans="1:6" x14ac:dyDescent="0.2">
      <c r="A48" s="27" t="s">
        <v>55</v>
      </c>
    </row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</sheetData>
  <pageMargins left="0.18" right="0.16" top="1" bottom="0.16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showGridLines="0" tabSelected="1" zoomScaleNormal="100" workbookViewId="0">
      <selection activeCell="K18" sqref="K18"/>
    </sheetView>
  </sheetViews>
  <sheetFormatPr defaultColWidth="8.85546875" defaultRowHeight="15" x14ac:dyDescent="0.2"/>
  <cols>
    <col min="1" max="1" width="45.140625" style="4" customWidth="1"/>
    <col min="2" max="2" width="14.7109375" style="4" customWidth="1"/>
    <col min="3" max="3" width="1.140625" style="4" customWidth="1"/>
    <col min="4" max="4" width="13.85546875" style="4" bestFit="1" customWidth="1"/>
    <col min="5" max="5" width="1.140625" style="4" customWidth="1"/>
    <col min="6" max="6" width="15.7109375" style="10" bestFit="1" customWidth="1"/>
    <col min="7" max="16384" width="8.85546875" style="4"/>
  </cols>
  <sheetData>
    <row r="1" spans="1:6" s="1" customFormat="1" ht="15.75" x14ac:dyDescent="0.25">
      <c r="A1" s="1" t="s">
        <v>0</v>
      </c>
      <c r="F1" s="2"/>
    </row>
    <row r="2" spans="1:6" s="1" customFormat="1" ht="15.75" x14ac:dyDescent="0.25">
      <c r="A2" s="1" t="s">
        <v>21</v>
      </c>
      <c r="F2" s="2"/>
    </row>
    <row r="3" spans="1:6" s="1" customFormat="1" ht="15.75" x14ac:dyDescent="0.25">
      <c r="A3" s="1" t="str">
        <f>'Left Side'!A3</f>
        <v>2023-2024 Budget</v>
      </c>
      <c r="F3" s="2"/>
    </row>
    <row r="4" spans="1:6" s="1" customFormat="1" ht="15.75" x14ac:dyDescent="0.25">
      <c r="F4" s="2"/>
    </row>
    <row r="5" spans="1:6" s="1" customFormat="1" ht="47.25" x14ac:dyDescent="0.25">
      <c r="A5" s="18"/>
      <c r="B5" s="28" t="s">
        <v>49</v>
      </c>
      <c r="C5" s="28"/>
      <c r="D5" s="28" t="s">
        <v>50</v>
      </c>
      <c r="E5" s="28"/>
      <c r="F5" s="28" t="s">
        <v>51</v>
      </c>
    </row>
    <row r="6" spans="1:6" ht="15.75" x14ac:dyDescent="0.25">
      <c r="A6" s="12"/>
    </row>
    <row r="7" spans="1:6" x14ac:dyDescent="0.2">
      <c r="A7" s="36" t="s">
        <v>43</v>
      </c>
    </row>
    <row r="8" spans="1:6" x14ac:dyDescent="0.2">
      <c r="A8" s="13" t="s">
        <v>22</v>
      </c>
      <c r="B8" s="23">
        <v>840341</v>
      </c>
      <c r="C8" s="26"/>
      <c r="D8" s="23">
        <v>923284.33154657565</v>
      </c>
      <c r="E8" s="14"/>
      <c r="F8" s="37">
        <v>866502.97012307995</v>
      </c>
    </row>
    <row r="9" spans="1:6" x14ac:dyDescent="0.2">
      <c r="A9" s="39" t="s">
        <v>23</v>
      </c>
      <c r="B9" s="40">
        <v>4500</v>
      </c>
      <c r="C9" s="40"/>
      <c r="D9" s="40">
        <v>2000</v>
      </c>
      <c r="E9" s="41"/>
      <c r="F9" s="42">
        <v>3000</v>
      </c>
    </row>
    <row r="10" spans="1:6" x14ac:dyDescent="0.2">
      <c r="A10" s="13" t="s">
        <v>44</v>
      </c>
      <c r="B10" s="26">
        <v>32647</v>
      </c>
      <c r="C10" s="26"/>
      <c r="D10" s="26">
        <v>32647</v>
      </c>
      <c r="E10" s="14"/>
      <c r="F10" s="38">
        <v>41047</v>
      </c>
    </row>
    <row r="11" spans="1:6" x14ac:dyDescent="0.2">
      <c r="A11" s="39" t="s">
        <v>24</v>
      </c>
      <c r="B11" s="40">
        <v>965646</v>
      </c>
      <c r="C11" s="40"/>
      <c r="D11" s="40">
        <v>974624.70917915308</v>
      </c>
      <c r="E11" s="41"/>
      <c r="F11" s="42">
        <v>1030071.7143760424</v>
      </c>
    </row>
    <row r="12" spans="1:6" x14ac:dyDescent="0.2">
      <c r="A12" s="13" t="s">
        <v>25</v>
      </c>
      <c r="B12" s="26">
        <v>4000</v>
      </c>
      <c r="C12" s="26"/>
      <c r="D12" s="26">
        <v>4000</v>
      </c>
      <c r="E12" s="14"/>
      <c r="F12" s="38">
        <v>6000</v>
      </c>
    </row>
    <row r="13" spans="1:6" x14ac:dyDescent="0.2">
      <c r="A13" s="39" t="s">
        <v>53</v>
      </c>
      <c r="B13" s="40">
        <v>1223357</v>
      </c>
      <c r="C13" s="40"/>
      <c r="D13" s="40">
        <v>1335293.3020222005</v>
      </c>
      <c r="E13" s="41"/>
      <c r="F13" s="42">
        <v>1388135.8130510813</v>
      </c>
    </row>
    <row r="14" spans="1:6" x14ac:dyDescent="0.2">
      <c r="A14" s="13" t="s">
        <v>26</v>
      </c>
      <c r="B14" s="26">
        <v>39280</v>
      </c>
      <c r="C14" s="26"/>
      <c r="D14" s="26">
        <v>88370.55</v>
      </c>
      <c r="E14" s="14"/>
      <c r="F14" s="38">
        <v>39779.574999999997</v>
      </c>
    </row>
    <row r="15" spans="1:6" x14ac:dyDescent="0.2">
      <c r="A15" s="39" t="s">
        <v>27</v>
      </c>
      <c r="B15" s="40">
        <v>6000</v>
      </c>
      <c r="C15" s="40"/>
      <c r="D15" s="40">
        <v>3112.5</v>
      </c>
      <c r="E15" s="41"/>
      <c r="F15" s="42">
        <v>8000</v>
      </c>
    </row>
    <row r="16" spans="1:6" x14ac:dyDescent="0.2">
      <c r="A16" s="13" t="s">
        <v>45</v>
      </c>
      <c r="B16" s="26">
        <v>415621</v>
      </c>
      <c r="C16" s="26"/>
      <c r="D16" s="26">
        <v>398865.09664365859</v>
      </c>
      <c r="E16" s="14"/>
      <c r="F16" s="38">
        <v>462628.19815998123</v>
      </c>
    </row>
    <row r="17" spans="1:6" x14ac:dyDescent="0.2">
      <c r="A17" s="39" t="s">
        <v>30</v>
      </c>
      <c r="B17" s="40">
        <v>25000</v>
      </c>
      <c r="C17" s="40"/>
      <c r="D17" s="40">
        <v>25000</v>
      </c>
      <c r="E17" s="41"/>
      <c r="F17" s="42">
        <v>25000</v>
      </c>
    </row>
    <row r="18" spans="1:6" x14ac:dyDescent="0.2">
      <c r="A18" s="13" t="s">
        <v>54</v>
      </c>
      <c r="B18" s="26">
        <v>188875</v>
      </c>
      <c r="C18" s="26"/>
      <c r="D18" s="26">
        <v>284476.25300551264</v>
      </c>
      <c r="E18" s="14"/>
      <c r="F18" s="38">
        <v>234923</v>
      </c>
    </row>
    <row r="19" spans="1:6" x14ac:dyDescent="0.2">
      <c r="A19" s="39" t="s">
        <v>28</v>
      </c>
      <c r="B19" s="40">
        <v>898952.3</v>
      </c>
      <c r="C19" s="40"/>
      <c r="D19" s="40">
        <v>897028.08294281678</v>
      </c>
      <c r="E19" s="41"/>
      <c r="F19" s="42">
        <v>739565.37827803998</v>
      </c>
    </row>
    <row r="20" spans="1:6" x14ac:dyDescent="0.2">
      <c r="A20" s="13" t="s">
        <v>46</v>
      </c>
      <c r="B20" s="26">
        <v>72582.3</v>
      </c>
      <c r="C20" s="26"/>
      <c r="D20" s="26">
        <v>27995.22</v>
      </c>
      <c r="E20" s="14"/>
      <c r="F20" s="38">
        <v>108366.99890998124</v>
      </c>
    </row>
    <row r="21" spans="1:6" x14ac:dyDescent="0.2">
      <c r="A21" s="39" t="s">
        <v>29</v>
      </c>
      <c r="B21" s="40">
        <v>25000</v>
      </c>
      <c r="C21" s="40"/>
      <c r="D21" s="40">
        <v>8604.27</v>
      </c>
      <c r="E21" s="41"/>
      <c r="F21" s="42">
        <v>5000</v>
      </c>
    </row>
    <row r="22" spans="1:6" x14ac:dyDescent="0.2">
      <c r="B22" s="26"/>
      <c r="C22" s="10"/>
      <c r="D22" s="10"/>
      <c r="E22" s="10"/>
    </row>
    <row r="23" spans="1:6" ht="16.5" thickBot="1" x14ac:dyDescent="0.3">
      <c r="A23" s="20" t="s">
        <v>47</v>
      </c>
      <c r="B23" s="22">
        <f>SUM(B8:B21)</f>
        <v>4741801.5999999996</v>
      </c>
      <c r="C23" s="21"/>
      <c r="D23" s="22">
        <f>SUM(D8:D21)</f>
        <v>5005301.3153399164</v>
      </c>
      <c r="E23" s="22"/>
      <c r="F23" s="21">
        <f>SUM(F8:F21)</f>
        <v>4958020.6478982056</v>
      </c>
    </row>
    <row r="24" spans="1:6" ht="15.75" thickTop="1" x14ac:dyDescent="0.2">
      <c r="B24" s="10"/>
      <c r="C24" s="10"/>
    </row>
    <row r="25" spans="1:6" x14ac:dyDescent="0.2">
      <c r="A25" s="27" t="s">
        <v>55</v>
      </c>
    </row>
    <row r="28" spans="1:6" x14ac:dyDescent="0.2">
      <c r="D28" s="15"/>
      <c r="E28" s="15"/>
    </row>
    <row r="31" spans="1:6" x14ac:dyDescent="0.2">
      <c r="D31" s="15"/>
      <c r="E31" s="15"/>
    </row>
    <row r="32" spans="1:6" x14ac:dyDescent="0.2">
      <c r="B32" s="16"/>
      <c r="C32" s="16"/>
      <c r="D32" s="16"/>
      <c r="E32" s="16"/>
      <c r="F32" s="16"/>
    </row>
    <row r="33" spans="1:5" x14ac:dyDescent="0.2">
      <c r="B33" s="10"/>
      <c r="C33" s="10"/>
      <c r="D33" s="10"/>
      <c r="E33" s="10"/>
    </row>
    <row r="34" spans="1:5" x14ac:dyDescent="0.2">
      <c r="B34" s="10"/>
      <c r="C34" s="10"/>
      <c r="D34" s="10"/>
      <c r="E34" s="10"/>
    </row>
    <row r="35" spans="1:5" x14ac:dyDescent="0.2">
      <c r="B35" s="10"/>
      <c r="C35" s="10"/>
      <c r="D35" s="10"/>
      <c r="E35" s="10"/>
    </row>
    <row r="36" spans="1:5" x14ac:dyDescent="0.2">
      <c r="B36" s="10"/>
      <c r="C36" s="10"/>
      <c r="D36" s="10"/>
      <c r="E36" s="10"/>
    </row>
    <row r="37" spans="1:5" x14ac:dyDescent="0.2">
      <c r="B37" s="10"/>
      <c r="C37" s="10"/>
      <c r="D37" s="17"/>
      <c r="E37" s="17"/>
    </row>
    <row r="38" spans="1:5" x14ac:dyDescent="0.2">
      <c r="B38" s="10"/>
      <c r="C38" s="10"/>
      <c r="D38" s="10"/>
      <c r="E38" s="10"/>
    </row>
    <row r="39" spans="1:5" x14ac:dyDescent="0.2">
      <c r="B39" s="10"/>
      <c r="C39" s="10"/>
      <c r="D39" s="10"/>
      <c r="E39" s="10"/>
    </row>
    <row r="40" spans="1:5" x14ac:dyDescent="0.2">
      <c r="B40" s="10"/>
      <c r="C40" s="10"/>
      <c r="D40" s="10"/>
      <c r="E40" s="10"/>
    </row>
    <row r="41" spans="1:5" x14ac:dyDescent="0.2">
      <c r="B41" s="10"/>
      <c r="C41" s="10"/>
      <c r="D41" s="10"/>
      <c r="E41" s="10"/>
    </row>
    <row r="42" spans="1:5" x14ac:dyDescent="0.2">
      <c r="B42" s="10"/>
      <c r="C42" s="10"/>
      <c r="D42" s="10"/>
      <c r="E42" s="10"/>
    </row>
    <row r="43" spans="1:5" x14ac:dyDescent="0.2">
      <c r="B43" s="10"/>
      <c r="C43" s="10"/>
      <c r="D43" s="10"/>
      <c r="E43" s="10"/>
    </row>
    <row r="44" spans="1:5" x14ac:dyDescent="0.2">
      <c r="B44" s="10"/>
      <c r="C44" s="10"/>
      <c r="D44" s="10"/>
      <c r="E44" s="10"/>
    </row>
    <row r="45" spans="1:5" x14ac:dyDescent="0.2">
      <c r="B45" s="10"/>
      <c r="C45" s="10"/>
      <c r="D45" s="10"/>
      <c r="E45" s="10"/>
    </row>
    <row r="46" spans="1:5" x14ac:dyDescent="0.2">
      <c r="B46" s="10"/>
      <c r="C46" s="10"/>
      <c r="D46" s="10"/>
      <c r="E46" s="10"/>
    </row>
    <row r="47" spans="1:5" s="10" customFormat="1" x14ac:dyDescent="0.2">
      <c r="A47" s="4"/>
    </row>
    <row r="48" spans="1:5" s="10" customFormat="1" x14ac:dyDescent="0.2">
      <c r="A48" s="4"/>
    </row>
    <row r="49" spans="1:1" s="10" customFormat="1" x14ac:dyDescent="0.2">
      <c r="A49" s="4"/>
    </row>
    <row r="50" spans="1:1" s="10" customFormat="1" x14ac:dyDescent="0.2">
      <c r="A50" s="4"/>
    </row>
  </sheetData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Left Side</vt:lpstr>
      <vt:lpstr>Right Side</vt:lpstr>
      <vt:lpstr>ECP_ProjRevenue_2020</vt:lpstr>
      <vt:lpstr>'Left Side'!Print_Area</vt:lpstr>
      <vt:lpstr>'Right Side'!Print_Area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Seif</cp:lastModifiedBy>
  <dcterms:created xsi:type="dcterms:W3CDTF">2022-04-09T14:29:44Z</dcterms:created>
  <dcterms:modified xsi:type="dcterms:W3CDTF">2023-04-13T18:26:33Z</dcterms:modified>
</cp:coreProperties>
</file>